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PRE BOY-YB" sheetId="12" r:id="rId1"/>
  </sheets>
  <calcPr calcId="145621"/>
</workbook>
</file>

<file path=xl/calcChain.xml><?xml version="1.0" encoding="utf-8"?>
<calcChain xmlns="http://schemas.openxmlformats.org/spreadsheetml/2006/main">
  <c r="A20" i="12" l="1"/>
  <c r="C29" i="12"/>
  <c r="D29" i="12" s="1"/>
  <c r="E29" i="12" s="1"/>
  <c r="C30" i="12"/>
  <c r="D30" i="12" s="1"/>
  <c r="E30" i="12" s="1"/>
  <c r="C28" i="12"/>
  <c r="D28" i="12" s="1"/>
  <c r="E28" i="12" s="1"/>
  <c r="E9" i="12"/>
  <c r="D9" i="12"/>
  <c r="C9" i="12"/>
  <c r="C10" i="12"/>
  <c r="G10" i="12" s="1"/>
  <c r="D10" i="12"/>
  <c r="E10" i="12"/>
  <c r="C27" i="12"/>
  <c r="D27" i="12"/>
  <c r="E27" i="12"/>
  <c r="B27" i="12"/>
  <c r="C16" i="12"/>
  <c r="D16" i="12"/>
  <c r="E16" i="12"/>
  <c r="B16" i="12"/>
  <c r="G6" i="12"/>
  <c r="A19" i="12"/>
  <c r="G17" i="12"/>
  <c r="G9" i="12" l="1"/>
  <c r="B19" i="12" s="1"/>
  <c r="B20" i="12"/>
  <c r="D20" i="12" s="1"/>
  <c r="A12" i="12" l="1"/>
  <c r="D19" i="12"/>
  <c r="G20" i="12" s="1"/>
  <c r="B23" i="12"/>
  <c r="D24" i="12" s="1"/>
</calcChain>
</file>

<file path=xl/sharedStrings.xml><?xml version="1.0" encoding="utf-8"?>
<sst xmlns="http://schemas.openxmlformats.org/spreadsheetml/2006/main" count="42" uniqueCount="37">
  <si>
    <t>CTNS</t>
    <phoneticPr fontId="1" type="noConversion"/>
  </si>
  <si>
    <t>per CTN</t>
    <phoneticPr fontId="1" type="noConversion"/>
  </si>
  <si>
    <t>MEAS:</t>
    <phoneticPr fontId="1" type="noConversion"/>
  </si>
  <si>
    <t>Description</t>
    <phoneticPr fontId="1" type="noConversion"/>
  </si>
  <si>
    <t>Style NO.</t>
    <phoneticPr fontId="1" type="noConversion"/>
  </si>
  <si>
    <t>Shell Fabric</t>
    <phoneticPr fontId="1" type="noConversion"/>
  </si>
  <si>
    <t>Lining</t>
    <phoneticPr fontId="1" type="noConversion"/>
  </si>
  <si>
    <t>Filler</t>
    <phoneticPr fontId="1" type="noConversion"/>
  </si>
  <si>
    <t>Quantity List</t>
    <phoneticPr fontId="1" type="noConversion"/>
  </si>
  <si>
    <t>COLOR / SIZE</t>
    <phoneticPr fontId="1" type="noConversion"/>
  </si>
  <si>
    <t>XL</t>
    <phoneticPr fontId="1" type="noConversion"/>
  </si>
  <si>
    <t>PCS/Color</t>
    <phoneticPr fontId="1" type="noConversion"/>
  </si>
  <si>
    <t>Packing List</t>
    <phoneticPr fontId="1" type="noConversion"/>
  </si>
  <si>
    <t>PCS</t>
    <phoneticPr fontId="1" type="noConversion"/>
  </si>
  <si>
    <t>SIZE SPEC</t>
    <phoneticPr fontId="1" type="noConversion"/>
  </si>
  <si>
    <t>SOLID COLOR</t>
    <phoneticPr fontId="1" type="noConversion"/>
  </si>
  <si>
    <t>TOTAL :</t>
    <phoneticPr fontId="1" type="noConversion"/>
  </si>
  <si>
    <t>TOTAL</t>
    <phoneticPr fontId="1" type="noConversion"/>
  </si>
  <si>
    <t>CBM</t>
    <phoneticPr fontId="1" type="noConversion"/>
  </si>
  <si>
    <t>Total G.W:</t>
    <phoneticPr fontId="1" type="noConversion"/>
  </si>
  <si>
    <t>1/2 Chest</t>
    <phoneticPr fontId="1" type="noConversion"/>
  </si>
  <si>
    <t>B.C.Length</t>
    <phoneticPr fontId="1" type="noConversion"/>
  </si>
  <si>
    <t>Sleeve Length</t>
    <phoneticPr fontId="1" type="noConversion"/>
  </si>
  <si>
    <t>JACKET IN- STOCK</t>
    <phoneticPr fontId="1" type="noConversion"/>
  </si>
  <si>
    <t>Ratio(Solid Color/Full sizes)</t>
    <phoneticPr fontId="1" type="noConversion"/>
  </si>
  <si>
    <t>Black</t>
    <phoneticPr fontId="1" type="noConversion"/>
  </si>
  <si>
    <t>CM</t>
    <phoneticPr fontId="1" type="noConversion"/>
  </si>
  <si>
    <t>Polyfill,</t>
    <phoneticPr fontId="1" type="noConversion"/>
  </si>
  <si>
    <t>Polyester 210T</t>
    <phoneticPr fontId="1" type="noConversion"/>
  </si>
  <si>
    <t>We will charge 0.25$ more if you want to change labels&amp;tags.</t>
    <phoneticPr fontId="1" type="noConversion"/>
  </si>
  <si>
    <t>M</t>
    <phoneticPr fontId="1" type="noConversion"/>
  </si>
  <si>
    <t>L</t>
    <phoneticPr fontId="1" type="noConversion"/>
  </si>
  <si>
    <t>2XL</t>
    <phoneticPr fontId="1" type="noConversion"/>
  </si>
  <si>
    <t>100% Polyester Moss Peach</t>
    <phoneticPr fontId="1" type="noConversion"/>
  </si>
  <si>
    <t>Military</t>
    <phoneticPr fontId="1" type="noConversion"/>
  </si>
  <si>
    <t>1609MS</t>
    <phoneticPr fontId="1" type="noConversion"/>
  </si>
  <si>
    <t>MEN  PARKA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</si>
</sst>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0_ "/>
    <numFmt numFmtId="165" formatCode="0.00_);[Red]\(0.00\)"/>
    <numFmt numFmtId="166" formatCode="&quot;Total Quantity : &quot;\ 0\ &quot;PCS&quot;"/>
    <numFmt numFmtId="167" formatCode="0_ "/>
    <numFmt numFmtId="168" formatCode="0.0&quot;KGS&quot;"/>
    <numFmt numFmtId="169" formatCode="0\ &quot;CTNS&quot;"/>
    <numFmt numFmtId="170" formatCode="&quot; X &quot;00"/>
    <numFmt numFmtId="171" formatCode="0.00\ &quot;CBM&quot;"/>
    <numFmt numFmtId="172" formatCode="&quot;G/W:&quot;0.0&quot;KGS&quot;"/>
    <numFmt numFmtId="173" formatCode="&quot;N/W:&quot;0.0&quot;KGS&quot;"/>
    <numFmt numFmtId="174" formatCode="0\ &quot;CM&quot;"/>
    <numFmt numFmtId="175" formatCode="0\ &quot;X&quot;"/>
    <numFmt numFmtId="176" formatCode="0;_Ѐ"/>
    <numFmt numFmtId="177" formatCode="&quot;UNIT PRICE : US$ &quot;0.00\ &quot; FOB(XIAMEN)&quot;"/>
    <numFmt numFmtId="178" formatCode="&quot;#&quot;\ 0000"/>
  </numFmts>
  <fonts count="16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sz val="11"/>
      <color theme="0" tint="-0.34998626667073579"/>
      <name val="Calibri"/>
      <family val="2"/>
    </font>
    <font>
      <b/>
      <sz val="14"/>
      <color rgb="FF00206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13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0" fillId="0" borderId="1" xfId="0" applyFont="1" applyFill="1" applyBorder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5" fillId="0" borderId="0" xfId="0" applyFont="1" applyBorder="1"/>
    <xf numFmtId="0" fontId="5" fillId="0" borderId="1" xfId="0" applyFont="1" applyFill="1" applyBorder="1"/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/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172" fontId="10" fillId="0" borderId="6" xfId="0" applyNumberFormat="1" applyFont="1" applyFill="1" applyBorder="1" applyAlignment="1">
      <alignment horizontal="left"/>
    </xf>
    <xf numFmtId="0" fontId="10" fillId="0" borderId="7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7" fillId="0" borderId="4" xfId="0" applyFont="1" applyFill="1" applyBorder="1"/>
    <xf numFmtId="0" fontId="5" fillId="0" borderId="8" xfId="0" applyFont="1" applyFill="1" applyBorder="1"/>
    <xf numFmtId="0" fontId="5" fillId="0" borderId="0" xfId="0" applyFont="1" applyFill="1" applyBorder="1"/>
    <xf numFmtId="0" fontId="7" fillId="0" borderId="2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67" fontId="10" fillId="0" borderId="3" xfId="0" applyNumberFormat="1" applyFont="1" applyFill="1" applyBorder="1"/>
    <xf numFmtId="0" fontId="10" fillId="0" borderId="4" xfId="0" applyFont="1" applyFill="1" applyBorder="1"/>
    <xf numFmtId="0" fontId="10" fillId="0" borderId="12" xfId="0" applyFont="1" applyFill="1" applyBorder="1"/>
    <xf numFmtId="172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/>
    <xf numFmtId="0" fontId="10" fillId="0" borderId="3" xfId="0" applyFont="1" applyFill="1" applyBorder="1"/>
    <xf numFmtId="0" fontId="10" fillId="0" borderId="4" xfId="0" applyNumberFormat="1" applyFont="1" applyFill="1" applyBorder="1" applyAlignment="1"/>
    <xf numFmtId="0" fontId="10" fillId="0" borderId="2" xfId="0" applyNumberFormat="1" applyFont="1" applyFill="1" applyBorder="1" applyAlignment="1"/>
    <xf numFmtId="164" fontId="10" fillId="0" borderId="3" xfId="0" applyNumberFormat="1" applyFont="1" applyFill="1" applyBorder="1" applyAlignment="1"/>
    <xf numFmtId="0" fontId="6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173" fontId="10" fillId="0" borderId="14" xfId="0" applyNumberFormat="1" applyFont="1" applyFill="1" applyBorder="1" applyAlignment="1">
      <alignment horizontal="left"/>
    </xf>
    <xf numFmtId="175" fontId="10" fillId="0" borderId="12" xfId="0" applyNumberFormat="1" applyFont="1" applyFill="1" applyBorder="1" applyAlignment="1">
      <alignment horizontal="center"/>
    </xf>
    <xf numFmtId="174" fontId="10" fillId="0" borderId="12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2" fillId="0" borderId="13" xfId="0" applyFont="1" applyFill="1" applyBorder="1"/>
    <xf numFmtId="0" fontId="8" fillId="0" borderId="11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15" xfId="0" applyFont="1" applyFill="1" applyBorder="1"/>
    <xf numFmtId="164" fontId="9" fillId="0" borderId="3" xfId="0" applyNumberFormat="1" applyFont="1" applyFill="1" applyBorder="1" applyAlignment="1"/>
    <xf numFmtId="168" fontId="5" fillId="0" borderId="12" xfId="0" applyNumberFormat="1" applyFont="1" applyFill="1" applyBorder="1" applyAlignment="1">
      <alignment horizontal="right"/>
    </xf>
    <xf numFmtId="168" fontId="5" fillId="0" borderId="15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center" vertical="center"/>
    </xf>
    <xf numFmtId="168" fontId="5" fillId="0" borderId="7" xfId="0" applyNumberFormat="1" applyFont="1" applyFill="1" applyBorder="1" applyAlignment="1">
      <alignment horizontal="left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69" fontId="8" fillId="0" borderId="4" xfId="0" applyNumberFormat="1" applyFont="1" applyFill="1" applyBorder="1" applyAlignment="1">
      <alignment horizontal="right"/>
    </xf>
    <xf numFmtId="169" fontId="8" fillId="0" borderId="2" xfId="0" applyNumberFormat="1" applyFont="1" applyFill="1" applyBorder="1" applyAlignment="1">
      <alignment horizontal="right"/>
    </xf>
    <xf numFmtId="171" fontId="5" fillId="0" borderId="7" xfId="0" applyNumberFormat="1" applyFont="1" applyFill="1" applyBorder="1" applyAlignment="1">
      <alignment horizontal="right"/>
    </xf>
    <xf numFmtId="171" fontId="5" fillId="0" borderId="8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7" fontId="14" fillId="2" borderId="9" xfId="0" applyNumberFormat="1" applyFont="1" applyFill="1" applyBorder="1" applyAlignment="1">
      <alignment horizontal="center" vertical="center"/>
    </xf>
    <xf numFmtId="177" fontId="14" fillId="2" borderId="0" xfId="0" applyNumberFormat="1" applyFont="1" applyFill="1" applyBorder="1" applyAlignment="1">
      <alignment horizontal="center" vertical="center"/>
    </xf>
    <xf numFmtId="177" fontId="14" fillId="2" borderId="5" xfId="0" applyNumberFormat="1" applyFont="1" applyFill="1" applyBorder="1" applyAlignment="1">
      <alignment horizontal="center" vertical="center"/>
    </xf>
    <xf numFmtId="166" fontId="14" fillId="2" borderId="6" xfId="0" applyNumberFormat="1" applyFont="1" applyFill="1" applyBorder="1" applyAlignment="1">
      <alignment horizontal="center" vertical="center"/>
    </xf>
    <xf numFmtId="166" fontId="14" fillId="2" borderId="7" xfId="0" applyNumberFormat="1" applyFont="1" applyFill="1" applyBorder="1" applyAlignment="1">
      <alignment horizontal="center" vertical="center"/>
    </xf>
    <xf numFmtId="166" fontId="14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22410</xdr:colOff>
      <xdr:row>2</xdr:row>
      <xdr:rowOff>11206</xdr:rowOff>
    </xdr:from>
    <xdr:to>
      <xdr:col>13</xdr:col>
      <xdr:colOff>99333</xdr:colOff>
      <xdr:row>25</xdr:row>
      <xdr:rowOff>22411</xdr:rowOff>
    </xdr:to>
    <xdr:pic>
      <xdr:nvPicPr>
        <xdr:cNvPr id="11" name="图片 1" descr="IMG_108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76"/>
        <a:stretch>
          <a:fillRect/>
        </a:stretch>
      </xdr:blipFill>
      <xdr:spPr bwMode="auto">
        <a:xfrm>
          <a:off x="3832410" y="459441"/>
          <a:ext cx="4917864" cy="4605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286673</xdr:colOff>
      <xdr:row>1</xdr:row>
      <xdr:rowOff>188818</xdr:rowOff>
    </xdr:from>
    <xdr:to>
      <xdr:col>14</xdr:col>
      <xdr:colOff>956982</xdr:colOff>
      <xdr:row>13</xdr:row>
      <xdr:rowOff>212911</xdr:rowOff>
    </xdr:to>
    <xdr:pic>
      <xdr:nvPicPr>
        <xdr:cNvPr id="12" name="图片 2" descr="IMG_109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30791" y="412936"/>
          <a:ext cx="2283956" cy="2612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802900</xdr:colOff>
      <xdr:row>14</xdr:row>
      <xdr:rowOff>14569</xdr:rowOff>
    </xdr:from>
    <xdr:to>
      <xdr:col>14</xdr:col>
      <xdr:colOff>944254</xdr:colOff>
      <xdr:row>27</xdr:row>
      <xdr:rowOff>22413</xdr:rowOff>
    </xdr:to>
    <xdr:pic>
      <xdr:nvPicPr>
        <xdr:cNvPr id="13" name="图片 3" descr="IMG_109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47018" y="3051363"/>
          <a:ext cx="1755001" cy="2293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showGridLines="0" tabSelected="1" zoomScale="85" zoomScaleNormal="85" workbookViewId="0">
      <selection activeCell="T22" sqref="T22"/>
    </sheetView>
  </sheetViews>
  <sheetFormatPr defaultRowHeight="15.75"/>
  <cols>
    <col min="1" max="1" width="13.5" style="5" customWidth="1"/>
    <col min="2" max="6" width="5.625" style="5" customWidth="1"/>
    <col min="7" max="7" width="8.5" style="5" customWidth="1"/>
    <col min="8" max="14" width="10.625" style="5" customWidth="1"/>
    <col min="15" max="15" width="13.125" style="5" customWidth="1"/>
    <col min="16" max="21" width="10.625" style="5" customWidth="1"/>
    <col min="22" max="28" width="10.625" style="6" customWidth="1"/>
    <col min="29" max="30" width="10.625" customWidth="1"/>
  </cols>
  <sheetData>
    <row r="1" spans="1:28" ht="18" customHeight="1">
      <c r="A1" s="82" t="s">
        <v>23</v>
      </c>
      <c r="B1" s="83"/>
      <c r="C1" s="83"/>
      <c r="D1" s="83"/>
      <c r="E1" s="83"/>
      <c r="F1" s="83"/>
      <c r="G1" s="84"/>
      <c r="O1" s="31"/>
    </row>
    <row r="2" spans="1:28" ht="18" customHeight="1">
      <c r="A2" s="7" t="s">
        <v>3</v>
      </c>
      <c r="B2" s="85" t="s">
        <v>36</v>
      </c>
      <c r="C2" s="85"/>
      <c r="D2" s="85"/>
      <c r="E2" s="85"/>
      <c r="F2" s="85"/>
      <c r="G2" s="85"/>
      <c r="O2" s="31"/>
    </row>
    <row r="3" spans="1:28" ht="18" customHeight="1">
      <c r="A3" s="7" t="s">
        <v>4</v>
      </c>
      <c r="B3" s="86" t="s">
        <v>35</v>
      </c>
      <c r="C3" s="86"/>
      <c r="D3" s="86"/>
      <c r="E3" s="86"/>
      <c r="F3" s="86"/>
      <c r="G3" s="86"/>
      <c r="O3" s="31"/>
    </row>
    <row r="4" spans="1:28" ht="18" customHeight="1">
      <c r="A4" s="7" t="s">
        <v>5</v>
      </c>
      <c r="B4" s="91" t="s">
        <v>33</v>
      </c>
      <c r="C4" s="91"/>
      <c r="D4" s="91"/>
      <c r="E4" s="91"/>
      <c r="F4" s="91"/>
      <c r="G4" s="91"/>
      <c r="O4" s="31"/>
    </row>
    <row r="5" spans="1:28" ht="18" customHeight="1">
      <c r="A5" s="7" t="s">
        <v>6</v>
      </c>
      <c r="B5" s="87" t="s">
        <v>28</v>
      </c>
      <c r="C5" s="87"/>
      <c r="D5" s="87"/>
      <c r="E5" s="87"/>
      <c r="F5" s="87"/>
      <c r="G5" s="87"/>
      <c r="O5" s="31"/>
    </row>
    <row r="6" spans="1:28" s="1" customFormat="1" ht="18" customHeight="1">
      <c r="A6" s="7" t="s">
        <v>7</v>
      </c>
      <c r="B6" s="26" t="s">
        <v>27</v>
      </c>
      <c r="C6" s="27"/>
      <c r="D6" s="27"/>
      <c r="E6" s="27"/>
      <c r="F6" s="28">
        <v>500</v>
      </c>
      <c r="G6" s="29" t="str">
        <f>IF(F6&gt;220,"G/PC","G/M²")</f>
        <v>G/PC</v>
      </c>
      <c r="H6" s="8"/>
      <c r="I6" s="8"/>
      <c r="J6" s="8"/>
      <c r="K6" s="8"/>
      <c r="L6" s="8"/>
      <c r="M6" s="8"/>
      <c r="N6" s="8"/>
      <c r="O6" s="32"/>
      <c r="P6" s="8"/>
      <c r="Q6" s="8"/>
      <c r="R6" s="8"/>
      <c r="S6" s="8"/>
      <c r="T6" s="8"/>
      <c r="U6" s="8"/>
      <c r="V6" s="9"/>
      <c r="W6" s="9"/>
      <c r="X6" s="9"/>
      <c r="Y6" s="9"/>
      <c r="Z6" s="9"/>
      <c r="AA6" s="9"/>
      <c r="AB6" s="9"/>
    </row>
    <row r="7" spans="1:28" s="1" customFormat="1" ht="18" customHeight="1">
      <c r="A7" s="63"/>
      <c r="B7" s="73" t="s">
        <v>8</v>
      </c>
      <c r="C7" s="74"/>
      <c r="D7" s="74"/>
      <c r="E7" s="74"/>
      <c r="F7" s="74"/>
      <c r="G7" s="75"/>
      <c r="H7" s="8"/>
      <c r="I7" s="8"/>
      <c r="J7" s="8"/>
      <c r="K7" s="8"/>
      <c r="L7" s="8"/>
      <c r="M7" s="8"/>
      <c r="N7" s="8"/>
      <c r="O7" s="32"/>
      <c r="P7" s="8"/>
      <c r="Q7" s="8"/>
      <c r="R7" s="8"/>
      <c r="S7" s="8"/>
      <c r="T7" s="8"/>
      <c r="U7" s="8"/>
      <c r="V7" s="9"/>
      <c r="W7" s="9"/>
      <c r="X7" s="9"/>
      <c r="Y7" s="9"/>
      <c r="Z7" s="9"/>
      <c r="AA7" s="9"/>
      <c r="AB7" s="9"/>
    </row>
    <row r="8" spans="1:28" s="3" customFormat="1" ht="18" customHeight="1">
      <c r="A8" s="10" t="s">
        <v>9</v>
      </c>
      <c r="B8" s="11" t="s">
        <v>30</v>
      </c>
      <c r="C8" s="12" t="s">
        <v>31</v>
      </c>
      <c r="D8" s="12" t="s">
        <v>10</v>
      </c>
      <c r="E8" s="11" t="s">
        <v>32</v>
      </c>
      <c r="F8" s="11"/>
      <c r="G8" s="13" t="s">
        <v>11</v>
      </c>
      <c r="H8" s="14"/>
      <c r="I8" s="14"/>
      <c r="J8" s="14"/>
      <c r="K8" s="14"/>
      <c r="L8" s="14"/>
      <c r="M8" s="14"/>
      <c r="N8" s="14"/>
      <c r="O8" s="33"/>
      <c r="P8" s="14"/>
      <c r="Q8" s="14"/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</row>
    <row r="9" spans="1:28" ht="15" customHeight="1">
      <c r="A9" s="16" t="s">
        <v>25</v>
      </c>
      <c r="B9" s="17">
        <v>239</v>
      </c>
      <c r="C9" s="17">
        <f t="shared" ref="C9:E10" si="0">$B9*(C$17/$B$17)</f>
        <v>478</v>
      </c>
      <c r="D9" s="17">
        <f t="shared" si="0"/>
        <v>478</v>
      </c>
      <c r="E9" s="17">
        <f t="shared" si="0"/>
        <v>239</v>
      </c>
      <c r="F9" s="17"/>
      <c r="G9" s="44">
        <f>SUM(B9:F9)</f>
        <v>1434</v>
      </c>
      <c r="H9" s="18"/>
      <c r="I9" s="18"/>
      <c r="J9" s="18"/>
      <c r="K9" s="18"/>
      <c r="L9" s="18"/>
      <c r="M9" s="18"/>
      <c r="N9" s="18"/>
      <c r="O9" s="34"/>
      <c r="P9" s="18"/>
      <c r="Q9" s="18"/>
      <c r="R9" s="18"/>
      <c r="S9" s="18"/>
      <c r="T9" s="18"/>
      <c r="U9" s="18"/>
    </row>
    <row r="10" spans="1:28" ht="15" customHeight="1">
      <c r="A10" s="16" t="s">
        <v>34</v>
      </c>
      <c r="B10" s="17">
        <v>156</v>
      </c>
      <c r="C10" s="17">
        <f t="shared" si="0"/>
        <v>312</v>
      </c>
      <c r="D10" s="17">
        <f t="shared" si="0"/>
        <v>312</v>
      </c>
      <c r="E10" s="17">
        <f t="shared" si="0"/>
        <v>156</v>
      </c>
      <c r="F10" s="17"/>
      <c r="G10" s="44">
        <f>SUM(B10:F10)</f>
        <v>936</v>
      </c>
      <c r="H10" s="18"/>
      <c r="I10" s="18"/>
      <c r="J10" s="18"/>
      <c r="K10" s="18"/>
      <c r="L10" s="18"/>
      <c r="M10" s="18"/>
      <c r="N10" s="18"/>
      <c r="O10" s="34"/>
      <c r="P10" s="18"/>
      <c r="Q10" s="18"/>
      <c r="R10" s="18"/>
      <c r="S10" s="18"/>
      <c r="T10" s="18"/>
      <c r="U10" s="18"/>
    </row>
    <row r="11" spans="1:28" ht="15" customHeight="1">
      <c r="A11" s="16"/>
      <c r="B11" s="17"/>
      <c r="C11" s="17"/>
      <c r="D11" s="17"/>
      <c r="E11" s="17"/>
      <c r="F11" s="17"/>
      <c r="G11" s="44"/>
      <c r="H11" s="18"/>
      <c r="I11" s="18"/>
      <c r="J11" s="18"/>
      <c r="K11" s="18"/>
      <c r="L11" s="18"/>
      <c r="M11" s="18"/>
      <c r="N11" s="18"/>
      <c r="O11" s="34"/>
      <c r="P11" s="18"/>
      <c r="Q11" s="18"/>
      <c r="R11" s="18"/>
      <c r="S11" s="18"/>
      <c r="T11" s="18"/>
      <c r="U11" s="18"/>
    </row>
    <row r="12" spans="1:28" s="2" customFormat="1" ht="18" customHeight="1">
      <c r="A12" s="95">
        <f>SUM(G9:G11)</f>
        <v>2370</v>
      </c>
      <c r="B12" s="96"/>
      <c r="C12" s="96"/>
      <c r="D12" s="96"/>
      <c r="E12" s="96"/>
      <c r="F12" s="96"/>
      <c r="G12" s="97"/>
      <c r="H12" s="19"/>
      <c r="I12" s="19"/>
      <c r="J12" s="19"/>
      <c r="K12" s="19"/>
      <c r="L12" s="19"/>
      <c r="M12" s="19"/>
      <c r="N12" s="19"/>
      <c r="O12" s="34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</row>
    <row r="13" spans="1:28" ht="18" customHeight="1">
      <c r="A13" s="92">
        <v>12.4</v>
      </c>
      <c r="B13" s="93"/>
      <c r="C13" s="93"/>
      <c r="D13" s="93"/>
      <c r="E13" s="93"/>
      <c r="F13" s="93"/>
      <c r="G13" s="94"/>
      <c r="O13" s="31"/>
    </row>
    <row r="14" spans="1:28" ht="18" customHeight="1">
      <c r="A14" s="88" t="s">
        <v>29</v>
      </c>
      <c r="B14" s="89"/>
      <c r="C14" s="89"/>
      <c r="D14" s="89"/>
      <c r="E14" s="89"/>
      <c r="F14" s="89"/>
      <c r="G14" s="90"/>
      <c r="O14" s="31"/>
    </row>
    <row r="15" spans="1:28" ht="18.75">
      <c r="A15" s="64" t="s">
        <v>12</v>
      </c>
      <c r="B15" s="76" t="s">
        <v>24</v>
      </c>
      <c r="C15" s="77"/>
      <c r="D15" s="77"/>
      <c r="E15" s="77"/>
      <c r="F15" s="77"/>
      <c r="G15" s="65" t="s">
        <v>13</v>
      </c>
      <c r="O15" s="31"/>
    </row>
    <row r="16" spans="1:28">
      <c r="A16" s="10" t="s">
        <v>9</v>
      </c>
      <c r="B16" s="11" t="str">
        <f>B8</f>
        <v>M</v>
      </c>
      <c r="C16" s="11" t="str">
        <f>C8</f>
        <v>L</v>
      </c>
      <c r="D16" s="11" t="str">
        <f>D8</f>
        <v>XL</v>
      </c>
      <c r="E16" s="11" t="str">
        <f>E8</f>
        <v>2XL</v>
      </c>
      <c r="F16" s="11"/>
      <c r="G16" s="57" t="s">
        <v>1</v>
      </c>
      <c r="O16" s="31"/>
    </row>
    <row r="17" spans="1:28">
      <c r="A17" s="21" t="s">
        <v>15</v>
      </c>
      <c r="B17" s="58">
        <v>4</v>
      </c>
      <c r="C17" s="58">
        <v>8</v>
      </c>
      <c r="D17" s="58">
        <v>8</v>
      </c>
      <c r="E17" s="58">
        <v>4</v>
      </c>
      <c r="F17" s="58"/>
      <c r="G17" s="59">
        <f>SUM(B17:F17)</f>
        <v>24</v>
      </c>
      <c r="O17" s="31"/>
    </row>
    <row r="18" spans="1:28" ht="6.75" customHeight="1">
      <c r="A18" s="45"/>
      <c r="B18" s="43"/>
      <c r="C18" s="43"/>
      <c r="D18" s="43"/>
      <c r="E18" s="43"/>
      <c r="F18" s="43"/>
      <c r="G18" s="32"/>
      <c r="O18" s="31"/>
    </row>
    <row r="19" spans="1:28" ht="14.1" customHeight="1">
      <c r="A19" s="53" t="str">
        <f>A9</f>
        <v>Black</v>
      </c>
      <c r="B19" s="48">
        <f>G9/$G$17</f>
        <v>59.75</v>
      </c>
      <c r="C19" s="49" t="s">
        <v>0</v>
      </c>
      <c r="D19" s="68">
        <f>B19*C$25*D$25*E$25/1000000</f>
        <v>8.1092700000000004</v>
      </c>
      <c r="E19" s="54" t="s">
        <v>18</v>
      </c>
      <c r="F19" s="55"/>
      <c r="G19" s="46" t="s">
        <v>17</v>
      </c>
      <c r="O19" s="31"/>
    </row>
    <row r="20" spans="1:28" ht="14.1" customHeight="1">
      <c r="A20" s="53" t="str">
        <f>A10</f>
        <v>Military</v>
      </c>
      <c r="B20" s="48">
        <f>G10/$G$17</f>
        <v>39</v>
      </c>
      <c r="C20" s="49" t="s">
        <v>0</v>
      </c>
      <c r="D20" s="56">
        <f>B20*C$25*D$25*E$25/1000000</f>
        <v>5.2930799999999998</v>
      </c>
      <c r="E20" s="54" t="s">
        <v>18</v>
      </c>
      <c r="F20" s="55"/>
      <c r="G20" s="71">
        <f>SUM(D19:F22)</f>
        <v>13.40235</v>
      </c>
      <c r="O20" s="31"/>
    </row>
    <row r="21" spans="1:28" ht="14.1" customHeight="1">
      <c r="A21" s="53"/>
      <c r="B21" s="48"/>
      <c r="C21" s="49"/>
      <c r="D21" s="56"/>
      <c r="E21" s="54"/>
      <c r="F21" s="55"/>
      <c r="G21" s="71"/>
      <c r="O21" s="31"/>
    </row>
    <row r="22" spans="1:28" ht="14.1" customHeight="1">
      <c r="A22" s="53"/>
      <c r="B22" s="48"/>
      <c r="C22" s="49"/>
      <c r="D22" s="56"/>
      <c r="E22" s="54"/>
      <c r="F22" s="55"/>
      <c r="G22" s="47" t="s">
        <v>18</v>
      </c>
      <c r="O22" s="31"/>
    </row>
    <row r="23" spans="1:28">
      <c r="A23" s="51" t="s">
        <v>16</v>
      </c>
      <c r="B23" s="52">
        <f>SUM(B19:B22)</f>
        <v>98.75</v>
      </c>
      <c r="C23" s="41" t="s">
        <v>0</v>
      </c>
      <c r="D23" s="38"/>
      <c r="E23" s="39"/>
      <c r="F23" s="78"/>
      <c r="G23" s="79"/>
      <c r="N23" s="43"/>
      <c r="O23" s="31"/>
    </row>
    <row r="24" spans="1:28">
      <c r="A24" s="36">
        <v>23.5</v>
      </c>
      <c r="B24" s="37" t="s">
        <v>19</v>
      </c>
      <c r="C24" s="37"/>
      <c r="D24" s="72">
        <f>A24*B23</f>
        <v>2320.625</v>
      </c>
      <c r="E24" s="72"/>
      <c r="F24" s="80"/>
      <c r="G24" s="81"/>
      <c r="N24" s="43"/>
      <c r="O24" s="31"/>
    </row>
    <row r="25" spans="1:28">
      <c r="A25" s="60">
        <v>22.5</v>
      </c>
      <c r="B25" s="50" t="s">
        <v>2</v>
      </c>
      <c r="C25" s="61">
        <v>58</v>
      </c>
      <c r="D25" s="61">
        <v>36</v>
      </c>
      <c r="E25" s="62">
        <v>65</v>
      </c>
      <c r="F25" s="69"/>
      <c r="G25" s="70"/>
      <c r="N25" s="43"/>
      <c r="O25" s="31"/>
    </row>
    <row r="26" spans="1:28" s="4" customFormat="1" ht="6" customHeight="1">
      <c r="A26" s="40"/>
      <c r="B26" s="24"/>
      <c r="C26" s="23"/>
      <c r="D26" s="23"/>
      <c r="E26" s="24"/>
      <c r="F26" s="24"/>
      <c r="G26" s="24"/>
      <c r="H26" s="22"/>
      <c r="I26" s="22"/>
      <c r="J26" s="22"/>
      <c r="K26" s="22"/>
      <c r="L26" s="22"/>
      <c r="M26" s="22"/>
      <c r="N26" s="24"/>
      <c r="O26" s="35"/>
      <c r="P26" s="22"/>
      <c r="Q26" s="22"/>
      <c r="R26" s="22"/>
      <c r="S26" s="22"/>
      <c r="T26" s="22"/>
      <c r="U26" s="22"/>
      <c r="V26" s="25"/>
      <c r="W26" s="25"/>
      <c r="X26" s="25"/>
      <c r="Y26" s="25"/>
      <c r="Z26" s="25"/>
      <c r="AA26" s="25"/>
      <c r="AB26" s="25"/>
    </row>
    <row r="27" spans="1:28">
      <c r="A27" s="30" t="s">
        <v>14</v>
      </c>
      <c r="B27" s="11" t="str">
        <f>B8</f>
        <v>M</v>
      </c>
      <c r="C27" s="11" t="str">
        <f>C8</f>
        <v>L</v>
      </c>
      <c r="D27" s="11" t="str">
        <f>D8</f>
        <v>XL</v>
      </c>
      <c r="E27" s="11" t="str">
        <f>E8</f>
        <v>2XL</v>
      </c>
      <c r="F27" s="11"/>
      <c r="G27" s="42" t="s">
        <v>26</v>
      </c>
      <c r="N27" s="43"/>
      <c r="O27" s="31"/>
    </row>
    <row r="28" spans="1:28">
      <c r="A28" s="16" t="s">
        <v>20</v>
      </c>
      <c r="B28" s="16">
        <v>59</v>
      </c>
      <c r="C28" s="16">
        <f t="shared" ref="C28:E30" si="1">B28+$G28</f>
        <v>61</v>
      </c>
      <c r="D28" s="16">
        <f t="shared" si="1"/>
        <v>63</v>
      </c>
      <c r="E28" s="16">
        <f t="shared" si="1"/>
        <v>65</v>
      </c>
      <c r="F28" s="16"/>
      <c r="G28" s="66">
        <v>2</v>
      </c>
      <c r="N28" s="43"/>
      <c r="O28" s="31"/>
    </row>
    <row r="29" spans="1:28">
      <c r="A29" s="16" t="s">
        <v>21</v>
      </c>
      <c r="B29" s="16">
        <v>80</v>
      </c>
      <c r="C29" s="16">
        <f t="shared" si="1"/>
        <v>82</v>
      </c>
      <c r="D29" s="16">
        <f t="shared" si="1"/>
        <v>84</v>
      </c>
      <c r="E29" s="16">
        <f t="shared" si="1"/>
        <v>86</v>
      </c>
      <c r="F29" s="16"/>
      <c r="G29" s="66">
        <v>2</v>
      </c>
      <c r="N29" s="43"/>
      <c r="O29" s="31"/>
    </row>
    <row r="30" spans="1:28">
      <c r="A30" s="16" t="s">
        <v>22</v>
      </c>
      <c r="B30" s="16">
        <v>67</v>
      </c>
      <c r="C30" s="16">
        <f t="shared" si="1"/>
        <v>69</v>
      </c>
      <c r="D30" s="16">
        <f t="shared" si="1"/>
        <v>71</v>
      </c>
      <c r="E30" s="16">
        <f t="shared" si="1"/>
        <v>73</v>
      </c>
      <c r="F30" s="16"/>
      <c r="G30" s="67">
        <v>2</v>
      </c>
      <c r="N30" s="43"/>
      <c r="O30" s="31"/>
    </row>
  </sheetData>
  <mergeCells count="15">
    <mergeCell ref="A1:G1"/>
    <mergeCell ref="B2:G2"/>
    <mergeCell ref="B3:G3"/>
    <mergeCell ref="B5:G5"/>
    <mergeCell ref="A14:G14"/>
    <mergeCell ref="B4:G4"/>
    <mergeCell ref="A13:G13"/>
    <mergeCell ref="A12:G12"/>
    <mergeCell ref="F25:G25"/>
    <mergeCell ref="G20:G21"/>
    <mergeCell ref="D24:E24"/>
    <mergeCell ref="B7:G7"/>
    <mergeCell ref="B15:F15"/>
    <mergeCell ref="F23:G23"/>
    <mergeCell ref="F24:G24"/>
  </mergeCells>
  <phoneticPr fontId="1" type="noConversion"/>
  <printOptions horizontalCentered="1" verticalCentered="1"/>
  <pageMargins left="0.19685039370078741" right="0.19685039370078741" top="0.11811023622047245" bottom="0.11811023622047245" header="0.23622047244094491" footer="0"/>
  <pageSetup paperSize="9" scale="98" fitToHeight="0" orientation="landscape" verticalDpi="0" r:id="rId1"/>
  <headerFooter alignWithMargins="0">
    <oddFooter>&amp;C&amp;"Calibri,常规"&amp;10PAGE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BOY-YB</vt:lpstr>
    </vt:vector>
  </TitlesOfParts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revision/>
  <cp:lastPrinted>2018-10-09T12:25:47Z</cp:lastPrinted>
  <dcterms:created xsi:type="dcterms:W3CDTF">2006-06-15T03:11:39Z</dcterms:created>
  <dcterms:modified xsi:type="dcterms:W3CDTF">2018-10-17T07:40:16Z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